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 Smith\Dropbox (VMC, INC.)\VMC\Newsletters\Newsletter\2018 01 Jan - 1st Qtr\"/>
    </mc:Choice>
  </mc:AlternateContent>
  <bookViews>
    <workbookView xWindow="195" yWindow="30" windowWidth="12420" windowHeight="9525" firstSheet="1" activeTab="1"/>
  </bookViews>
  <sheets>
    <sheet name="Data" sheetId="2" state="hidden" r:id="rId1"/>
    <sheet name="End of Month Report" sheetId="1" r:id="rId2"/>
  </sheets>
  <definedNames>
    <definedName name="MonthNums">Data!$C$2:$C$13</definedName>
    <definedName name="Months">Data!$B$2:$B$13</definedName>
    <definedName name="_xlnm.Print_Area" localSheetId="1">'End of Month Report'!$B$4:$H$80</definedName>
    <definedName name="_xlnm.Print_Titles" localSheetId="1">'End of Month Report'!$4:$6</definedName>
  </definedNames>
  <calcPr calcId="171027"/>
</workbook>
</file>

<file path=xl/calcChain.xml><?xml version="1.0" encoding="utf-8"?>
<calcChain xmlns="http://schemas.openxmlformats.org/spreadsheetml/2006/main">
  <c r="E10" i="1" l="1"/>
  <c r="H10" i="1"/>
  <c r="D48" i="1" l="1"/>
  <c r="E47" i="1"/>
  <c r="C36" i="1"/>
  <c r="G80" i="1"/>
  <c r="D80" i="1"/>
  <c r="C80" i="1"/>
  <c r="H79" i="1"/>
  <c r="E79" i="1"/>
  <c r="H78" i="1"/>
  <c r="E78" i="1"/>
  <c r="G75" i="1"/>
  <c r="D75" i="1"/>
  <c r="C75" i="1"/>
  <c r="H74" i="1"/>
  <c r="E74" i="1"/>
  <c r="H73" i="1"/>
  <c r="E73" i="1"/>
  <c r="G70" i="1"/>
  <c r="D70" i="1"/>
  <c r="C70" i="1"/>
  <c r="H69" i="1"/>
  <c r="E69" i="1"/>
  <c r="H68" i="1"/>
  <c r="E68" i="1"/>
  <c r="G65" i="1"/>
  <c r="H64" i="1"/>
  <c r="H63" i="1"/>
  <c r="E64" i="1"/>
  <c r="E63" i="1"/>
  <c r="D65" i="1"/>
  <c r="C65" i="1"/>
  <c r="E50" i="1"/>
  <c r="G50" i="1" s="1"/>
  <c r="H56" i="1"/>
  <c r="H55" i="1"/>
  <c r="H54" i="1"/>
  <c r="H53" i="1"/>
  <c r="H52" i="1"/>
  <c r="H51" i="1"/>
  <c r="D56" i="1"/>
  <c r="D55" i="1"/>
  <c r="D54" i="1"/>
  <c r="D53" i="1"/>
  <c r="D52" i="1"/>
  <c r="D51" i="1"/>
  <c r="E48" i="1"/>
  <c r="E46" i="1"/>
  <c r="E45" i="1"/>
  <c r="E44" i="1"/>
  <c r="E43" i="1"/>
  <c r="E42" i="1"/>
  <c r="C27" i="1"/>
  <c r="C28" i="1" s="1"/>
  <c r="H25" i="1"/>
  <c r="H24" i="1"/>
  <c r="H23" i="1"/>
  <c r="H22" i="1"/>
  <c r="H21" i="1"/>
  <c r="H20" i="1"/>
  <c r="H19" i="1"/>
  <c r="H18" i="1"/>
  <c r="D25" i="1"/>
  <c r="D24" i="1"/>
  <c r="D23" i="1"/>
  <c r="D22" i="1"/>
  <c r="D21" i="1"/>
  <c r="D20" i="1"/>
  <c r="D19" i="1"/>
  <c r="D18" i="1"/>
  <c r="H15" i="1"/>
  <c r="H14" i="1"/>
  <c r="G13" i="1"/>
  <c r="H12" i="1"/>
  <c r="H11" i="1"/>
  <c r="D9" i="1"/>
  <c r="D62" i="1" s="1"/>
  <c r="C9" i="1"/>
  <c r="C77" i="1" s="1"/>
  <c r="G6" i="1"/>
  <c r="G7" i="1" s="1"/>
  <c r="G9" i="1" s="1"/>
  <c r="E15" i="1"/>
  <c r="E14" i="1"/>
  <c r="E12" i="1"/>
  <c r="E11" i="1"/>
  <c r="D13" i="1"/>
  <c r="C13" i="1"/>
  <c r="H80" i="1"/>
  <c r="H13" i="1" l="1"/>
  <c r="E75" i="1"/>
  <c r="E80" i="1"/>
  <c r="E13" i="1"/>
  <c r="H65" i="1"/>
  <c r="E70" i="1"/>
  <c r="H75" i="1"/>
  <c r="C67" i="1"/>
  <c r="E65" i="1"/>
  <c r="D72" i="1"/>
  <c r="H70" i="1"/>
  <c r="C62" i="1"/>
  <c r="G77" i="1"/>
  <c r="G67" i="1"/>
  <c r="G72" i="1"/>
  <c r="G62" i="1"/>
  <c r="C72" i="1"/>
  <c r="D77" i="1"/>
  <c r="D67" i="1"/>
</calcChain>
</file>

<file path=xl/sharedStrings.xml><?xml version="1.0" encoding="utf-8"?>
<sst xmlns="http://schemas.openxmlformats.org/spreadsheetml/2006/main" count="125" uniqueCount="92">
  <si>
    <t>INCOME</t>
  </si>
  <si>
    <t>Months for drop-down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</si>
  <si>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</si>
  <si>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</si>
  <si>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</si>
  <si>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</si>
  <si>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</si>
  <si>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</si>
  <si>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</si>
  <si>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</si>
  <si>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</si>
  <si>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</si>
  <si>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</si>
  <si>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</si>
  <si>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</si>
  <si>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Month:</t>
  </si>
  <si>
    <t>Difference</t>
  </si>
  <si>
    <t>Total Income</t>
  </si>
  <si>
    <t>Number of Business Days</t>
  </si>
  <si>
    <t>Transactions</t>
  </si>
  <si>
    <t>Average per Transaction</t>
  </si>
  <si>
    <t>Number of New Clients</t>
  </si>
  <si>
    <t>Total Accts Receivable</t>
  </si>
  <si>
    <t>Last Year:</t>
  </si>
  <si>
    <t>Last Month: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</si>
  <si>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</si>
  <si>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</si>
  <si>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</si>
  <si>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</si>
  <si>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</si>
  <si>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</si>
  <si>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</si>
  <si>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</si>
  <si>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</si>
  <si>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</si>
  <si>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</si>
  <si>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INCOME ACCOUNTS</t>
  </si>
  <si>
    <t>Professional Services</t>
  </si>
  <si>
    <t>Dentistry</t>
  </si>
  <si>
    <t>Surgery</t>
  </si>
  <si>
    <t>In-house Lab</t>
  </si>
  <si>
    <t>Outside Lab</t>
  </si>
  <si>
    <t>Radiology</t>
  </si>
  <si>
    <t>Anesthesia</t>
  </si>
  <si>
    <t>Boarding</t>
  </si>
  <si>
    <t>Grooming</t>
  </si>
  <si>
    <t>Diet Products</t>
  </si>
  <si>
    <t>Pharmacy</t>
  </si>
  <si>
    <t>Flea Products</t>
  </si>
  <si>
    <t>General Inventory</t>
  </si>
  <si>
    <t>Other Income</t>
  </si>
  <si>
    <t>Discounts</t>
  </si>
  <si>
    <t>Forecasted Income</t>
  </si>
  <si>
    <t>More than last year</t>
  </si>
  <si>
    <t>Forecasted Reached?</t>
  </si>
  <si>
    <t>Industry Avg</t>
  </si>
  <si>
    <t>Dollars</t>
  </si>
  <si>
    <t>% to Gross</t>
  </si>
  <si>
    <t>Receptionist</t>
  </si>
  <si>
    <t>Technicians/Assistants</t>
  </si>
  <si>
    <t>Animal Handlers</t>
  </si>
  <si>
    <t>Administrative</t>
  </si>
  <si>
    <t>Staff Veterinarians</t>
  </si>
  <si>
    <t>Total</t>
  </si>
  <si>
    <t>STAFF SALARIES</t>
  </si>
  <si>
    <t>6% - 8%</t>
  </si>
  <si>
    <t>9% - 10%</t>
  </si>
  <si>
    <t>3% - 4%</t>
  </si>
  <si>
    <t>Dietary Products</t>
  </si>
  <si>
    <t>Other</t>
  </si>
  <si>
    <t>of Gross Rev</t>
  </si>
  <si>
    <t xml:space="preserve">Cost of Goods Sold:  </t>
  </si>
  <si>
    <t>SALES BY PROVIDER</t>
  </si>
  <si>
    <t>Dr. One</t>
  </si>
  <si>
    <t>Last Year</t>
  </si>
  <si>
    <t>Last Month</t>
  </si>
  <si>
    <t>Dr. Two</t>
  </si>
  <si>
    <t>Dr. Three</t>
  </si>
  <si>
    <t>Dr. Four</t>
  </si>
  <si>
    <t>Enter your practice data in the light blue cells.</t>
  </si>
  <si>
    <t>Accounts Payable</t>
  </si>
  <si>
    <t>Accounts Payable Balance:</t>
  </si>
  <si>
    <t>Previous Balance:</t>
  </si>
  <si>
    <t xml:space="preserve"> - Payments Made:</t>
  </si>
  <si>
    <t xml:space="preserve"> + Current A/P*:</t>
  </si>
  <si>
    <t xml:space="preserve">     * Current A/P is &lt;= 30 days, </t>
  </si>
  <si>
    <t xml:space="preserve">        incurred since last report</t>
  </si>
  <si>
    <t>EOM Checking Account Balance:</t>
  </si>
  <si>
    <t>Owner Compensation</t>
  </si>
  <si>
    <t>10% - 13%</t>
  </si>
  <si>
    <t>Pet Supplies</t>
  </si>
  <si>
    <t xml:space="preserve">Clinic Name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</si>
</sst>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0%;[Red]\(0.00%\)"/>
    <numFmt numFmtId="165" formatCode="0_);[Red]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10" fontId="1" fillId="2" borderId="0" xfId="1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0" borderId="0" xfId="0" applyFill="1" applyProtection="1">
      <protection locked="0"/>
    </xf>
    <xf numFmtId="8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8" fontId="0" fillId="2" borderId="1" xfId="0" applyNumberFormat="1" applyFill="1" applyBorder="1" applyProtection="1">
      <protection locked="0"/>
    </xf>
    <xf numFmtId="0" fontId="2" fillId="0" borderId="0" xfId="0" applyFont="1" applyProtection="1"/>
    <xf numFmtId="0" fontId="0" fillId="0" borderId="2" xfId="0" applyBorder="1" applyProtection="1"/>
    <xf numFmtId="0" fontId="3" fillId="3" borderId="3" xfId="0" applyFont="1" applyFill="1" applyBorder="1" applyProtection="1"/>
    <xf numFmtId="0" fontId="0" fillId="0" borderId="1" xfId="0" applyFont="1" applyBorder="1" applyProtection="1"/>
    <xf numFmtId="0" fontId="0" fillId="0" borderId="0" xfId="0" applyFont="1" applyProtection="1"/>
    <xf numFmtId="0" fontId="0" fillId="0" borderId="1" xfId="0" applyBorder="1" applyProtection="1"/>
    <xf numFmtId="0" fontId="3" fillId="3" borderId="1" xfId="0" applyFont="1" applyFill="1" applyBorder="1" applyProtection="1"/>
    <xf numFmtId="0" fontId="0" fillId="3" borderId="0" xfId="0" applyFont="1" applyFill="1" applyProtection="1"/>
    <xf numFmtId="0" fontId="4" fillId="3" borderId="0" xfId="0" applyFont="1" applyFill="1" applyProtection="1"/>
    <xf numFmtId="0" fontId="0" fillId="0" borderId="0" xfId="0" applyProtection="1"/>
    <xf numFmtId="0" fontId="3" fillId="3" borderId="0" xfId="0" applyFont="1" applyFill="1" applyProtection="1"/>
    <xf numFmtId="0" fontId="2" fillId="0" borderId="0" xfId="0" applyFont="1" applyAlignment="1" applyProtection="1">
      <alignment horizontal="right"/>
    </xf>
    <xf numFmtId="8" fontId="0" fillId="0" borderId="1" xfId="0" applyNumberFormat="1" applyBorder="1" applyProtection="1"/>
    <xf numFmtId="8" fontId="0" fillId="0" borderId="1" xfId="0" applyNumberFormat="1" applyFill="1" applyBorder="1" applyProtection="1"/>
    <xf numFmtId="0" fontId="0" fillId="0" borderId="1" xfId="0" applyBorder="1" applyAlignment="1" applyProtection="1">
      <alignment horizontal="center"/>
    </xf>
    <xf numFmtId="0" fontId="0" fillId="3" borderId="0" xfId="0" applyFill="1" applyProtection="1"/>
    <xf numFmtId="9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3" borderId="4" xfId="0" applyFont="1" applyFill="1" applyBorder="1" applyAlignment="1" applyProtection="1">
      <alignment horizontal="center"/>
    </xf>
    <xf numFmtId="164" fontId="1" fillId="0" borderId="1" xfId="1" applyNumberFormat="1" applyFont="1" applyBorder="1" applyProtection="1"/>
    <xf numFmtId="8" fontId="0" fillId="0" borderId="0" xfId="0" applyNumberFormat="1" applyProtection="1"/>
    <xf numFmtId="0" fontId="3" fillId="3" borderId="0" xfId="0" applyFont="1" applyFill="1" applyAlignment="1" applyProtection="1">
      <alignment horizontal="right"/>
    </xf>
    <xf numFmtId="10" fontId="1" fillId="0" borderId="1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165" fontId="1" fillId="0" borderId="1" xfId="1" applyNumberFormat="1" applyFont="1" applyBorder="1" applyProtection="1"/>
    <xf numFmtId="0" fontId="0" fillId="0" borderId="0" xfId="0" applyFill="1" applyProtection="1"/>
    <xf numFmtId="10" fontId="1" fillId="0" borderId="0" xfId="1" applyNumberFormat="1" applyFont="1" applyProtection="1"/>
    <xf numFmtId="8" fontId="3" fillId="3" borderId="0" xfId="0" applyNumberFormat="1" applyFont="1" applyFill="1" applyProtection="1"/>
    <xf numFmtId="38" fontId="0" fillId="0" borderId="1" xfId="0" applyNumberFormat="1" applyBorder="1" applyProtection="1"/>
    <xf numFmtId="10" fontId="3" fillId="3" borderId="0" xfId="1" applyNumberFormat="1" applyFont="1" applyFill="1" applyAlignment="1" applyProtection="1">
      <alignment horizontal="right"/>
    </xf>
    <xf numFmtId="0" fontId="6" fillId="3" borderId="0" xfId="0" applyFont="1" applyFill="1" applyProtection="1"/>
    <xf numFmtId="0" fontId="7" fillId="0" borderId="0" xfId="0" applyFont="1" applyProtection="1"/>
    <xf numFmtId="0" fontId="8" fillId="0" borderId="0" xfId="0" applyFont="1"/>
    <xf numFmtId="0" fontId="0" fillId="0" borderId="6" xfId="0" applyBorder="1" applyProtection="1"/>
    <xf numFmtId="0" fontId="0" fillId="0" borderId="7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6" xfId="0" applyFill="1" applyBorder="1" applyAlignment="1" applyProtection="1">
      <alignment horizontal="right"/>
    </xf>
    <xf numFmtId="8" fontId="0" fillId="2" borderId="7" xfId="0" applyNumberFormat="1" applyFill="1" applyBorder="1" applyProtection="1">
      <protection locked="0"/>
    </xf>
    <xf numFmtId="8" fontId="0" fillId="2" borderId="8" xfId="0" applyNumberFormat="1" applyFill="1" applyBorder="1" applyProtection="1">
      <protection locked="0"/>
    </xf>
    <xf numFmtId="0" fontId="2" fillId="0" borderId="6" xfId="0" applyFont="1" applyFill="1" applyBorder="1" applyAlignment="1" applyProtection="1">
      <alignment horizontal="right"/>
    </xf>
    <xf numFmtId="8" fontId="2" fillId="0" borderId="9" xfId="0" applyNumberFormat="1" applyFont="1" applyFill="1" applyBorder="1" applyProtection="1"/>
    <xf numFmtId="0" fontId="2" fillId="0" borderId="1" xfId="0" applyFont="1" applyBorder="1" applyProtection="1"/>
    <xf numFmtId="8" fontId="2" fillId="0" borderId="1" xfId="0" applyNumberFormat="1" applyFont="1" applyBorder="1" applyProtection="1"/>
    <xf numFmtId="10" fontId="2" fillId="0" borderId="1" xfId="1" applyNumberFormat="1" applyFont="1" applyBorder="1" applyProtection="1"/>
    <xf numFmtId="0" fontId="2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2" sqref="D2"/>
    </sheetView>
  </sheetViews>
  <sheetFormatPr defaultRowHeight="15" x14ac:dyDescent="0.25"/>
  <cols>
    <col min="1" max="1" width="9.7109375" bestFit="1" customWidth="1"/>
    <col min="2" max="2" width="12.42578125" customWidth="1"/>
  </cols>
  <sheetData>
    <row r="1" spans="1:3" x14ac:dyDescent="0.25">
      <c r="B1" t="s">
        <v>1</v>
      </c>
    </row>
    <row r="2" spans="1:3" x14ac:dyDescent="0.25">
      <c r="A2" t="s">
        <v>25</v>
      </c>
      <c r="B2" s="52" t="s">
        <v>2</v>
      </c>
      <c r="C2">
        <v>1</v>
      </c>
    </row>
    <row r="3" spans="1:3" x14ac:dyDescent="0.25">
      <c r="A3" t="s">
        <v>26</v>
      </c>
      <c r="B3" s="52" t="s">
        <v>3</v>
      </c>
      <c r="C3">
        <v>2</v>
      </c>
    </row>
    <row r="4" spans="1:3" x14ac:dyDescent="0.25">
      <c r="A4" t="s">
        <v>27</v>
      </c>
      <c r="B4" s="52" t="s">
        <v>4</v>
      </c>
      <c r="C4">
        <v>3</v>
      </c>
    </row>
    <row r="5" spans="1:3" x14ac:dyDescent="0.25">
      <c r="A5" t="s">
        <v>28</v>
      </c>
      <c r="B5" s="52" t="s">
        <v>5</v>
      </c>
      <c r="C5">
        <v>4</v>
      </c>
    </row>
    <row r="6" spans="1:3" x14ac:dyDescent="0.25">
      <c r="A6" t="s">
        <v>6</v>
      </c>
      <c r="B6" s="52" t="s">
        <v>6</v>
      </c>
      <c r="C6">
        <v>5</v>
      </c>
    </row>
    <row r="7" spans="1:3" x14ac:dyDescent="0.25">
      <c r="A7" t="s">
        <v>29</v>
      </c>
      <c r="B7" s="52" t="s">
        <v>7</v>
      </c>
      <c r="C7">
        <v>6</v>
      </c>
    </row>
    <row r="8" spans="1:3" x14ac:dyDescent="0.25">
      <c r="A8" t="s">
        <v>30</v>
      </c>
      <c r="B8" s="52" t="s">
        <v>8</v>
      </c>
      <c r="C8">
        <v>7</v>
      </c>
    </row>
    <row r="9" spans="1:3" x14ac:dyDescent="0.25">
      <c r="A9" t="s">
        <v>31</v>
      </c>
      <c r="B9" s="52" t="s">
        <v>9</v>
      </c>
      <c r="C9">
        <v>8</v>
      </c>
    </row>
    <row r="10" spans="1:3" x14ac:dyDescent="0.25">
      <c r="A10" t="s">
        <v>32</v>
      </c>
      <c r="B10" s="52" t="s">
        <v>10</v>
      </c>
      <c r="C10">
        <v>9</v>
      </c>
    </row>
    <row r="11" spans="1:3" x14ac:dyDescent="0.25">
      <c r="A11" t="s">
        <v>33</v>
      </c>
      <c r="B11" s="52" t="s">
        <v>11</v>
      </c>
      <c r="C11">
        <v>10</v>
      </c>
    </row>
    <row r="12" spans="1:3" x14ac:dyDescent="0.25">
      <c r="A12" t="s">
        <v>34</v>
      </c>
      <c r="B12" s="52" t="s">
        <v>12</v>
      </c>
      <c r="C12">
        <v>11</v>
      </c>
    </row>
    <row r="13" spans="1:3" x14ac:dyDescent="0.25">
      <c r="A13" t="s">
        <v>35</v>
      </c>
      <c r="B13" s="52" t="s">
        <v>13</v>
      </c>
      <c r="C1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0"/>
  <sheetViews>
    <sheetView showGridLines="0" tabSelected="1" workbookViewId="0">
      <selection activeCell="M20" sqref="M20"/>
    </sheetView>
  </sheetViews>
  <sheetFormatPr defaultColWidth="8.85546875" defaultRowHeight="15" x14ac:dyDescent="0.25"/>
  <cols>
    <col min="1" max="1" width="6.42578125" style="1" customWidth="1"/>
    <col min="2" max="2" width="23.5703125" style="6" customWidth="1"/>
    <col min="3" max="4" width="14.7109375" style="1" bestFit="1" customWidth="1"/>
    <col min="5" max="5" width="13.140625" style="1" customWidth="1"/>
    <col min="6" max="6" width="5.140625" style="1" customWidth="1"/>
    <col min="7" max="7" width="14.7109375" style="1" bestFit="1" customWidth="1"/>
    <col min="8" max="8" width="12.7109375" style="1" customWidth="1"/>
    <col min="9" max="16384" width="8.85546875" style="1"/>
  </cols>
  <sheetData>
    <row r="2" spans="2:8" x14ac:dyDescent="0.25">
      <c r="D2" s="50" t="s">
        <v>79</v>
      </c>
      <c r="E2" s="25"/>
      <c r="F2" s="10"/>
      <c r="G2" s="25"/>
    </row>
    <row r="4" spans="2:8" x14ac:dyDescent="0.25">
      <c r="B4" s="12" t="s">
        <v>91</v>
      </c>
      <c r="C4" s="3"/>
      <c r="H4" s="26"/>
    </row>
    <row r="5" spans="2:8" ht="18.75" x14ac:dyDescent="0.3">
      <c r="B5" s="51"/>
      <c r="C5" s="28" t="s">
        <v>15</v>
      </c>
      <c r="D5" s="3" t="s">
        <v>7</v>
      </c>
      <c r="E5" s="26"/>
      <c r="G5" s="26"/>
      <c r="H5" s="26"/>
    </row>
    <row r="6" spans="2:8" x14ac:dyDescent="0.25">
      <c r="B6" s="17"/>
      <c r="C6" s="28" t="s">
        <v>14</v>
      </c>
      <c r="D6" s="4">
        <v>2016</v>
      </c>
      <c r="E6" s="26"/>
      <c r="G6" s="7">
        <f>INDEX(Data!B2:C13,MATCH(D5,Months,0),2)</f>
        <v>6</v>
      </c>
      <c r="H6" s="26"/>
    </row>
    <row r="7" spans="2:8" x14ac:dyDescent="0.25">
      <c r="B7" s="17"/>
      <c r="C7" s="28"/>
      <c r="D7" s="36"/>
      <c r="E7" s="26"/>
      <c r="G7" s="8" t="str">
        <f>LOOKUP(G6,{1,2,3,4,5,6,7,8,9,10,11,12},{"Dec","Jan","Feb","Mar","Apr","May","Jun","Jul","Aug","Sep","Oct","Nov","Dec"})</f>
        <v>May</v>
      </c>
      <c r="H7" s="26"/>
    </row>
    <row r="8" spans="2:8" x14ac:dyDescent="0.25">
      <c r="B8" s="18"/>
      <c r="C8" s="69" t="s">
        <v>23</v>
      </c>
      <c r="D8" s="69"/>
      <c r="E8" s="70"/>
      <c r="G8" s="68" t="s">
        <v>24</v>
      </c>
      <c r="H8" s="68"/>
    </row>
    <row r="9" spans="2:8" x14ac:dyDescent="0.25">
      <c r="B9" s="19" t="s">
        <v>0</v>
      </c>
      <c r="C9" s="37" t="str">
        <f>INDEX(Data!A2:B13,MATCH(D5,Months,0),1)&amp;" "&amp;D6</f>
        <v>Jun 2016</v>
      </c>
      <c r="D9" s="37" t="str">
        <f>INDEX(Data!A2:B13,MATCH(D5,Months,0),1)&amp;" "&amp;(D6-1)</f>
        <v>Jun 2015</v>
      </c>
      <c r="E9" s="43" t="s">
        <v>16</v>
      </c>
      <c r="G9" s="35" t="str">
        <f>G7&amp;" "&amp;D6</f>
        <v>May 2016</v>
      </c>
      <c r="H9" s="35" t="s">
        <v>16</v>
      </c>
    </row>
    <row r="10" spans="2:8" x14ac:dyDescent="0.25">
      <c r="B10" s="20" t="s">
        <v>17</v>
      </c>
      <c r="C10" s="14">
        <v>0</v>
      </c>
      <c r="D10" s="14">
        <v>0</v>
      </c>
      <c r="E10" s="38" t="e">
        <f>(C10-D10)/D10</f>
        <v>#DIV/0!</v>
      </c>
      <c r="G10" s="14">
        <v>0</v>
      </c>
      <c r="H10" s="38" t="e">
        <f>(C10-G10)/G10</f>
        <v>#DIV/0!</v>
      </c>
    </row>
    <row r="11" spans="2:8" x14ac:dyDescent="0.25">
      <c r="B11" s="20" t="s">
        <v>18</v>
      </c>
      <c r="C11" s="15">
        <v>0</v>
      </c>
      <c r="D11" s="15">
        <v>0</v>
      </c>
      <c r="E11" s="44">
        <f>C11-D11</f>
        <v>0</v>
      </c>
      <c r="G11" s="15">
        <v>0</v>
      </c>
      <c r="H11" s="48">
        <f>(C11-G11)</f>
        <v>0</v>
      </c>
    </row>
    <row r="12" spans="2:8" x14ac:dyDescent="0.25">
      <c r="B12" s="20" t="s">
        <v>19</v>
      </c>
      <c r="C12" s="16">
        <v>0</v>
      </c>
      <c r="D12" s="16">
        <v>0</v>
      </c>
      <c r="E12" s="44">
        <f>C12-D12</f>
        <v>0</v>
      </c>
      <c r="G12" s="16">
        <v>0</v>
      </c>
      <c r="H12" s="48">
        <f>C12-G12</f>
        <v>0</v>
      </c>
    </row>
    <row r="13" spans="2:8" x14ac:dyDescent="0.25">
      <c r="B13" s="20" t="s">
        <v>20</v>
      </c>
      <c r="C13" s="29" t="e">
        <f>C10/C12</f>
        <v>#DIV/0!</v>
      </c>
      <c r="D13" s="29" t="e">
        <f>D10/D12</f>
        <v>#DIV/0!</v>
      </c>
      <c r="E13" s="38" t="e">
        <f>(C13-D13)/D13</f>
        <v>#DIV/0!</v>
      </c>
      <c r="G13" s="29" t="e">
        <f>G10/G12</f>
        <v>#DIV/0!</v>
      </c>
      <c r="H13" s="38" t="e">
        <f>(C13-G13)/G13</f>
        <v>#DIV/0!</v>
      </c>
    </row>
    <row r="14" spans="2:8" x14ac:dyDescent="0.25">
      <c r="B14" s="20" t="s">
        <v>21</v>
      </c>
      <c r="C14" s="15">
        <v>0</v>
      </c>
      <c r="D14" s="15">
        <v>0</v>
      </c>
      <c r="E14" s="44">
        <f>C14-D14</f>
        <v>0</v>
      </c>
      <c r="G14" s="15">
        <v>0</v>
      </c>
      <c r="H14" s="22">
        <f>C14-G14</f>
        <v>0</v>
      </c>
    </row>
    <row r="15" spans="2:8" x14ac:dyDescent="0.25">
      <c r="B15" s="20" t="s">
        <v>22</v>
      </c>
      <c r="C15" s="14">
        <v>0</v>
      </c>
      <c r="D15" s="14">
        <v>0</v>
      </c>
      <c r="E15" s="38" t="e">
        <f>(C15-D15)/D15</f>
        <v>#DIV/0!</v>
      </c>
      <c r="G15" s="14">
        <v>0</v>
      </c>
      <c r="H15" s="38" t="e">
        <f>(C15-G15)/G15</f>
        <v>#DIV/0!</v>
      </c>
    </row>
    <row r="16" spans="2:8" x14ac:dyDescent="0.25">
      <c r="B16" s="21"/>
      <c r="C16" s="26"/>
      <c r="D16" s="26"/>
      <c r="E16" s="26"/>
      <c r="G16" s="26"/>
      <c r="H16" s="26"/>
    </row>
    <row r="17" spans="2:8" x14ac:dyDescent="0.25">
      <c r="B17" s="68" t="s">
        <v>36</v>
      </c>
      <c r="C17" s="68"/>
      <c r="D17" s="68"/>
      <c r="E17" s="68"/>
      <c r="F17" s="68"/>
      <c r="G17" s="68"/>
      <c r="H17" s="68"/>
    </row>
    <row r="18" spans="2:8" x14ac:dyDescent="0.25">
      <c r="B18" s="22" t="s">
        <v>37</v>
      </c>
      <c r="C18" s="14">
        <v>0</v>
      </c>
      <c r="D18" s="38" t="e">
        <f>C18/(SUM($C$18:$C$25)+SUM($G$18:$G$25))</f>
        <v>#DIV/0!</v>
      </c>
      <c r="E18" s="53" t="s">
        <v>44</v>
      </c>
      <c r="F18" s="54"/>
      <c r="G18" s="14">
        <v>0</v>
      </c>
      <c r="H18" s="38" t="e">
        <f t="shared" ref="H18:H25" si="0">G18/(SUM($C$18:$C$25)+SUM($G$18:$G$25))</f>
        <v>#DIV/0!</v>
      </c>
    </row>
    <row r="19" spans="2:8" x14ac:dyDescent="0.25">
      <c r="B19" s="22" t="s">
        <v>38</v>
      </c>
      <c r="C19" s="14">
        <v>0</v>
      </c>
      <c r="D19" s="38" t="e">
        <f t="shared" ref="D19:D25" si="1">C19/(SUM($C$18:$C$25)+SUM($G$18:$G$25))</f>
        <v>#DIV/0!</v>
      </c>
      <c r="E19" s="53" t="s">
        <v>45</v>
      </c>
      <c r="F19" s="54"/>
      <c r="G19" s="14">
        <v>0</v>
      </c>
      <c r="H19" s="38" t="e">
        <f t="shared" si="0"/>
        <v>#DIV/0!</v>
      </c>
    </row>
    <row r="20" spans="2:8" x14ac:dyDescent="0.25">
      <c r="B20" s="22" t="s">
        <v>39</v>
      </c>
      <c r="C20" s="14">
        <v>0</v>
      </c>
      <c r="D20" s="38" t="e">
        <f t="shared" si="1"/>
        <v>#DIV/0!</v>
      </c>
      <c r="E20" s="53" t="s">
        <v>46</v>
      </c>
      <c r="F20" s="54"/>
      <c r="G20" s="14">
        <v>0</v>
      </c>
      <c r="H20" s="38" t="e">
        <f t="shared" si="0"/>
        <v>#DIV/0!</v>
      </c>
    </row>
    <row r="21" spans="2:8" x14ac:dyDescent="0.25">
      <c r="B21" s="22" t="s">
        <v>40</v>
      </c>
      <c r="C21" s="14">
        <v>0</v>
      </c>
      <c r="D21" s="38" t="e">
        <f t="shared" si="1"/>
        <v>#DIV/0!</v>
      </c>
      <c r="E21" s="53" t="s">
        <v>47</v>
      </c>
      <c r="F21" s="54"/>
      <c r="G21" s="14">
        <v>0</v>
      </c>
      <c r="H21" s="38" t="e">
        <f t="shared" si="0"/>
        <v>#DIV/0!</v>
      </c>
    </row>
    <row r="22" spans="2:8" x14ac:dyDescent="0.25">
      <c r="B22" s="22" t="s">
        <v>41</v>
      </c>
      <c r="C22" s="14">
        <v>0</v>
      </c>
      <c r="D22" s="38" t="e">
        <f t="shared" si="1"/>
        <v>#DIV/0!</v>
      </c>
      <c r="E22" s="53" t="s">
        <v>48</v>
      </c>
      <c r="F22" s="54"/>
      <c r="G22" s="14">
        <v>0</v>
      </c>
      <c r="H22" s="38" t="e">
        <f t="shared" si="0"/>
        <v>#DIV/0!</v>
      </c>
    </row>
    <row r="23" spans="2:8" x14ac:dyDescent="0.25">
      <c r="B23" s="22" t="s">
        <v>42</v>
      </c>
      <c r="C23" s="14">
        <v>0</v>
      </c>
      <c r="D23" s="38" t="e">
        <f t="shared" si="1"/>
        <v>#DIV/0!</v>
      </c>
      <c r="E23" s="53" t="s">
        <v>49</v>
      </c>
      <c r="F23" s="54"/>
      <c r="G23" s="14">
        <v>0</v>
      </c>
      <c r="H23" s="38" t="e">
        <f t="shared" si="0"/>
        <v>#DIV/0!</v>
      </c>
    </row>
    <row r="24" spans="2:8" x14ac:dyDescent="0.25">
      <c r="B24" s="22" t="s">
        <v>43</v>
      </c>
      <c r="C24" s="14">
        <v>0</v>
      </c>
      <c r="D24" s="38" t="e">
        <f t="shared" si="1"/>
        <v>#DIV/0!</v>
      </c>
      <c r="E24" s="53" t="s">
        <v>50</v>
      </c>
      <c r="F24" s="54"/>
      <c r="G24" s="14">
        <v>0</v>
      </c>
      <c r="H24" s="38" t="e">
        <f t="shared" si="0"/>
        <v>#DIV/0!</v>
      </c>
    </row>
    <row r="25" spans="2:8" x14ac:dyDescent="0.25">
      <c r="B25" s="22" t="s">
        <v>90</v>
      </c>
      <c r="C25" s="14">
        <v>0</v>
      </c>
      <c r="D25" s="38" t="e">
        <f t="shared" si="1"/>
        <v>#DIV/0!</v>
      </c>
      <c r="E25" s="53" t="s">
        <v>51</v>
      </c>
      <c r="F25" s="54"/>
      <c r="G25" s="14">
        <v>0</v>
      </c>
      <c r="H25" s="38" t="e">
        <f t="shared" si="0"/>
        <v>#DIV/0!</v>
      </c>
    </row>
    <row r="26" spans="2:8" x14ac:dyDescent="0.25">
      <c r="B26" s="21"/>
      <c r="C26" s="26"/>
      <c r="D26" s="26"/>
      <c r="E26" s="26"/>
      <c r="G26" s="26"/>
      <c r="H26" s="26"/>
    </row>
    <row r="27" spans="2:8" x14ac:dyDescent="0.25">
      <c r="B27" s="23" t="s">
        <v>52</v>
      </c>
      <c r="C27" s="30">
        <f>D10*(1+D27)</f>
        <v>0</v>
      </c>
      <c r="D27" s="11">
        <v>0.05</v>
      </c>
      <c r="E27" s="45" t="s">
        <v>53</v>
      </c>
      <c r="F27" s="13"/>
      <c r="G27" s="26"/>
      <c r="H27" s="26"/>
    </row>
    <row r="28" spans="2:8" x14ac:dyDescent="0.25">
      <c r="B28" s="22" t="s">
        <v>54</v>
      </c>
      <c r="C28" s="31" t="str">
        <f>IF(C10&gt;C27,"Yes","No")</f>
        <v>No</v>
      </c>
      <c r="D28" s="26"/>
      <c r="E28" s="26"/>
      <c r="G28" s="26"/>
      <c r="H28" s="26"/>
    </row>
    <row r="29" spans="2:8" x14ac:dyDescent="0.25">
      <c r="B29" s="55"/>
      <c r="C29" s="56"/>
      <c r="D29" s="26"/>
      <c r="H29" s="26"/>
    </row>
    <row r="30" spans="2:8" ht="2.4500000000000002" customHeight="1" x14ac:dyDescent="0.25">
      <c r="B30" s="24"/>
      <c r="C30" s="32"/>
      <c r="D30" s="9"/>
      <c r="E30" s="32"/>
      <c r="F30" s="9"/>
      <c r="G30" s="32"/>
      <c r="H30" s="32"/>
    </row>
    <row r="31" spans="2:8" x14ac:dyDescent="0.25">
      <c r="B31" s="55"/>
      <c r="C31" s="56"/>
      <c r="D31" s="26"/>
      <c r="H31" s="26"/>
    </row>
    <row r="32" spans="2:8" x14ac:dyDescent="0.25">
      <c r="B32" s="67" t="s">
        <v>80</v>
      </c>
      <c r="C32" s="67"/>
      <c r="D32" s="26"/>
      <c r="E32" s="68" t="s">
        <v>87</v>
      </c>
      <c r="F32" s="68"/>
      <c r="G32" s="68"/>
      <c r="H32" s="26"/>
    </row>
    <row r="33" spans="2:8" x14ac:dyDescent="0.25">
      <c r="B33" s="57" t="s">
        <v>82</v>
      </c>
      <c r="C33" s="59">
        <v>0</v>
      </c>
      <c r="D33" s="26"/>
      <c r="E33" s="26"/>
      <c r="G33" s="14"/>
      <c r="H33" s="26"/>
    </row>
    <row r="34" spans="2:8" x14ac:dyDescent="0.25">
      <c r="B34" s="58" t="s">
        <v>84</v>
      </c>
      <c r="C34" s="59">
        <v>0</v>
      </c>
      <c r="D34" s="26" t="s">
        <v>85</v>
      </c>
      <c r="E34" s="26"/>
      <c r="G34" s="26"/>
      <c r="H34" s="26"/>
    </row>
    <row r="35" spans="2:8" x14ac:dyDescent="0.25">
      <c r="B35" s="58" t="s">
        <v>83</v>
      </c>
      <c r="C35" s="60">
        <v>0</v>
      </c>
      <c r="D35" s="26" t="s">
        <v>86</v>
      </c>
      <c r="E35" s="26"/>
      <c r="G35" s="26"/>
      <c r="H35" s="26"/>
    </row>
    <row r="36" spans="2:8" ht="15.75" thickBot="1" x14ac:dyDescent="0.3">
      <c r="B36" s="61" t="s">
        <v>81</v>
      </c>
      <c r="C36" s="62">
        <f>C33+C34-C35</f>
        <v>0</v>
      </c>
      <c r="D36" s="26"/>
      <c r="E36" s="26"/>
      <c r="G36" s="26"/>
      <c r="H36" s="26"/>
    </row>
    <row r="37" spans="2:8" ht="15.75" thickTop="1" x14ac:dyDescent="0.25">
      <c r="B37" s="55"/>
      <c r="C37" s="56"/>
      <c r="D37" s="26"/>
      <c r="E37" s="26"/>
      <c r="G37" s="26"/>
      <c r="H37" s="26"/>
    </row>
    <row r="38" spans="2:8" ht="2.4500000000000002" customHeight="1" x14ac:dyDescent="0.25">
      <c r="B38" s="24"/>
      <c r="C38" s="32"/>
      <c r="D38" s="9"/>
      <c r="E38" s="32"/>
      <c r="F38" s="9"/>
      <c r="G38" s="32"/>
      <c r="H38" s="32"/>
    </row>
    <row r="39" spans="2:8" ht="13.9" customHeight="1" x14ac:dyDescent="0.25">
      <c r="B39" s="21"/>
      <c r="C39" s="26"/>
      <c r="D39" s="26"/>
      <c r="E39" s="26"/>
      <c r="G39" s="26"/>
      <c r="H39" s="26"/>
    </row>
    <row r="40" spans="2:8" x14ac:dyDescent="0.25">
      <c r="B40" s="68" t="s">
        <v>64</v>
      </c>
      <c r="C40" s="68"/>
      <c r="D40" s="68"/>
      <c r="E40" s="68"/>
      <c r="G40" s="26"/>
      <c r="H40" s="26"/>
    </row>
    <row r="41" spans="2:8" x14ac:dyDescent="0.25">
      <c r="B41" s="20"/>
      <c r="C41" s="31" t="s">
        <v>55</v>
      </c>
      <c r="D41" s="31" t="s">
        <v>56</v>
      </c>
      <c r="E41" s="31" t="s">
        <v>57</v>
      </c>
      <c r="G41" s="26"/>
      <c r="H41" s="26"/>
    </row>
    <row r="42" spans="2:8" x14ac:dyDescent="0.25">
      <c r="B42" s="22" t="s">
        <v>58</v>
      </c>
      <c r="C42" s="31" t="s">
        <v>65</v>
      </c>
      <c r="D42" s="14">
        <v>0</v>
      </c>
      <c r="E42" s="41" t="e">
        <f>D42/$C$10</f>
        <v>#DIV/0!</v>
      </c>
      <c r="G42" s="26"/>
      <c r="H42" s="26"/>
    </row>
    <row r="43" spans="2:8" x14ac:dyDescent="0.25">
      <c r="B43" s="22" t="s">
        <v>59</v>
      </c>
      <c r="C43" s="31" t="s">
        <v>66</v>
      </c>
      <c r="D43" s="14">
        <v>0</v>
      </c>
      <c r="E43" s="41" t="e">
        <f t="shared" ref="E43:E48" si="2">D43/$C$10</f>
        <v>#DIV/0!</v>
      </c>
      <c r="G43" s="26"/>
      <c r="H43" s="26"/>
    </row>
    <row r="44" spans="2:8" x14ac:dyDescent="0.25">
      <c r="B44" s="22" t="s">
        <v>60</v>
      </c>
      <c r="C44" s="33">
        <v>0.04</v>
      </c>
      <c r="D44" s="14">
        <v>0</v>
      </c>
      <c r="E44" s="41" t="e">
        <f t="shared" si="2"/>
        <v>#DIV/0!</v>
      </c>
      <c r="G44" s="26"/>
      <c r="H44" s="26"/>
    </row>
    <row r="45" spans="2:8" x14ac:dyDescent="0.25">
      <c r="B45" s="22" t="s">
        <v>61</v>
      </c>
      <c r="C45" s="31" t="s">
        <v>67</v>
      </c>
      <c r="D45" s="14">
        <v>0</v>
      </c>
      <c r="E45" s="41" t="e">
        <f t="shared" si="2"/>
        <v>#DIV/0!</v>
      </c>
      <c r="G45" s="26"/>
      <c r="H45" s="26"/>
    </row>
    <row r="46" spans="2:8" x14ac:dyDescent="0.25">
      <c r="B46" s="22" t="s">
        <v>62</v>
      </c>
      <c r="C46" s="33">
        <v>0.14000000000000001</v>
      </c>
      <c r="D46" s="14">
        <v>0</v>
      </c>
      <c r="E46" s="41" t="e">
        <f t="shared" si="2"/>
        <v>#DIV/0!</v>
      </c>
      <c r="G46" s="26"/>
      <c r="H46" s="26"/>
    </row>
    <row r="47" spans="2:8" x14ac:dyDescent="0.25">
      <c r="B47" s="22" t="s">
        <v>88</v>
      </c>
      <c r="C47" s="33" t="s">
        <v>89</v>
      </c>
      <c r="D47" s="14">
        <v>0</v>
      </c>
      <c r="E47" s="41" t="e">
        <f t="shared" si="2"/>
        <v>#DIV/0!</v>
      </c>
      <c r="G47" s="26"/>
      <c r="H47" s="26"/>
    </row>
    <row r="48" spans="2:8" x14ac:dyDescent="0.25">
      <c r="B48" s="63" t="s">
        <v>63</v>
      </c>
      <c r="C48" s="63"/>
      <c r="D48" s="64">
        <f>SUM(D42:D47)</f>
        <v>0</v>
      </c>
      <c r="E48" s="65" t="e">
        <f t="shared" si="2"/>
        <v>#DIV/0!</v>
      </c>
      <c r="G48" s="26"/>
      <c r="H48" s="26"/>
    </row>
    <row r="49" spans="2:9" x14ac:dyDescent="0.25">
      <c r="B49" s="21"/>
      <c r="C49" s="26"/>
      <c r="D49" s="39"/>
      <c r="E49" s="46"/>
      <c r="G49" s="26"/>
      <c r="H49" s="26"/>
    </row>
    <row r="50" spans="2:9" x14ac:dyDescent="0.25">
      <c r="B50" s="25"/>
      <c r="C50" s="25"/>
      <c r="D50" s="40" t="s">
        <v>71</v>
      </c>
      <c r="E50" s="47">
        <f>SUM(C51:C56)+SUM(G51:G56)</f>
        <v>0</v>
      </c>
      <c r="F50" s="9"/>
      <c r="G50" s="49" t="e">
        <f>E50/C10</f>
        <v>#DIV/0!</v>
      </c>
      <c r="H50" s="27" t="s">
        <v>70</v>
      </c>
    </row>
    <row r="51" spans="2:9" x14ac:dyDescent="0.25">
      <c r="B51" s="22" t="s">
        <v>38</v>
      </c>
      <c r="C51" s="14">
        <v>0</v>
      </c>
      <c r="D51" s="41" t="e">
        <f t="shared" ref="D51:D56" si="3">C51/$C$10</f>
        <v>#DIV/0!</v>
      </c>
      <c r="E51" s="53" t="s">
        <v>47</v>
      </c>
      <c r="F51" s="54"/>
      <c r="G51" s="14">
        <v>0</v>
      </c>
      <c r="H51" s="41" t="e">
        <f t="shared" ref="H51:H56" si="4">G51/$C$10</f>
        <v>#DIV/0!</v>
      </c>
    </row>
    <row r="52" spans="2:9" x14ac:dyDescent="0.25">
      <c r="B52" s="22" t="s">
        <v>39</v>
      </c>
      <c r="C52" s="14">
        <v>0</v>
      </c>
      <c r="D52" s="41" t="e">
        <f t="shared" si="3"/>
        <v>#DIV/0!</v>
      </c>
      <c r="E52" s="53" t="s">
        <v>48</v>
      </c>
      <c r="F52" s="54"/>
      <c r="G52" s="14">
        <v>0</v>
      </c>
      <c r="H52" s="41" t="e">
        <f t="shared" si="4"/>
        <v>#DIV/0!</v>
      </c>
    </row>
    <row r="53" spans="2:9" x14ac:dyDescent="0.25">
      <c r="B53" s="22" t="s">
        <v>40</v>
      </c>
      <c r="C53" s="14">
        <v>0</v>
      </c>
      <c r="D53" s="41" t="e">
        <f t="shared" si="3"/>
        <v>#DIV/0!</v>
      </c>
      <c r="E53" s="53" t="s">
        <v>49</v>
      </c>
      <c r="F53" s="54"/>
      <c r="G53" s="14">
        <v>0</v>
      </c>
      <c r="H53" s="41" t="e">
        <f t="shared" si="4"/>
        <v>#DIV/0!</v>
      </c>
    </row>
    <row r="54" spans="2:9" x14ac:dyDescent="0.25">
      <c r="B54" s="22" t="s">
        <v>42</v>
      </c>
      <c r="C54" s="14">
        <v>0</v>
      </c>
      <c r="D54" s="41" t="e">
        <f t="shared" si="3"/>
        <v>#DIV/0!</v>
      </c>
      <c r="E54" s="53" t="s">
        <v>45</v>
      </c>
      <c r="F54" s="54"/>
      <c r="G54" s="14">
        <v>0</v>
      </c>
      <c r="H54" s="41" t="e">
        <f t="shared" si="4"/>
        <v>#DIV/0!</v>
      </c>
    </row>
    <row r="55" spans="2:9" x14ac:dyDescent="0.25">
      <c r="B55" s="22" t="s">
        <v>43</v>
      </c>
      <c r="C55" s="14">
        <v>0</v>
      </c>
      <c r="D55" s="41" t="e">
        <f t="shared" si="3"/>
        <v>#DIV/0!</v>
      </c>
      <c r="E55" s="53" t="s">
        <v>69</v>
      </c>
      <c r="F55" s="54"/>
      <c r="G55" s="14">
        <v>0</v>
      </c>
      <c r="H55" s="41" t="e">
        <f t="shared" si="4"/>
        <v>#DIV/0!</v>
      </c>
    </row>
    <row r="56" spans="2:9" x14ac:dyDescent="0.25">
      <c r="B56" s="22" t="s">
        <v>68</v>
      </c>
      <c r="C56" s="14">
        <v>0</v>
      </c>
      <c r="D56" s="41" t="e">
        <f t="shared" si="3"/>
        <v>#DIV/0!</v>
      </c>
      <c r="E56" s="53" t="s">
        <v>41</v>
      </c>
      <c r="F56" s="54"/>
      <c r="G56" s="14">
        <v>0</v>
      </c>
      <c r="H56" s="41" t="e">
        <f t="shared" si="4"/>
        <v>#DIV/0!</v>
      </c>
    </row>
    <row r="57" spans="2:9" x14ac:dyDescent="0.25">
      <c r="B57" s="21"/>
      <c r="C57" s="26"/>
      <c r="D57" s="26"/>
      <c r="E57" s="26"/>
      <c r="G57" s="26"/>
      <c r="H57" s="26"/>
    </row>
    <row r="58" spans="2:9" ht="2.4500000000000002" customHeight="1" x14ac:dyDescent="0.25">
      <c r="B58" s="24"/>
      <c r="C58" s="32"/>
      <c r="D58" s="9"/>
      <c r="E58" s="32"/>
      <c r="F58" s="9"/>
      <c r="G58" s="32"/>
      <c r="H58" s="32"/>
    </row>
    <row r="59" spans="2:9" x14ac:dyDescent="0.25">
      <c r="B59" s="21"/>
      <c r="C59" s="26"/>
      <c r="D59" s="26"/>
      <c r="E59" s="26"/>
      <c r="G59" s="26"/>
      <c r="H59" s="26"/>
    </row>
    <row r="60" spans="2:9" x14ac:dyDescent="0.25">
      <c r="B60" s="68" t="s">
        <v>72</v>
      </c>
      <c r="C60" s="68"/>
      <c r="D60" s="26"/>
      <c r="E60" s="26"/>
      <c r="G60" s="26"/>
      <c r="H60" s="26"/>
    </row>
    <row r="61" spans="2:9" ht="13.9" customHeight="1" x14ac:dyDescent="0.25">
      <c r="B61" s="21"/>
      <c r="C61" s="34"/>
      <c r="D61" s="42" t="s">
        <v>74</v>
      </c>
      <c r="E61" s="34"/>
      <c r="G61" s="66" t="s">
        <v>75</v>
      </c>
      <c r="H61" s="66"/>
    </row>
    <row r="62" spans="2:9" s="2" customFormat="1" x14ac:dyDescent="0.25">
      <c r="B62" s="5" t="s">
        <v>73</v>
      </c>
      <c r="C62" s="35" t="str">
        <f>$C$9</f>
        <v>Jun 2016</v>
      </c>
      <c r="D62" s="35" t="str">
        <f>$D$9</f>
        <v>Jun 2015</v>
      </c>
      <c r="E62" s="35" t="s">
        <v>16</v>
      </c>
      <c r="G62" s="35" t="str">
        <f>$G$9</f>
        <v>May 2016</v>
      </c>
      <c r="H62" s="35" t="s">
        <v>16</v>
      </c>
      <c r="I62" s="1"/>
    </row>
    <row r="63" spans="2:9" x14ac:dyDescent="0.25">
      <c r="B63" s="22" t="s">
        <v>17</v>
      </c>
      <c r="C63" s="14">
        <v>0</v>
      </c>
      <c r="D63" s="14">
        <v>0</v>
      </c>
      <c r="E63" s="38" t="e">
        <f>(C63-D63)/D63</f>
        <v>#DIV/0!</v>
      </c>
      <c r="G63" s="14">
        <v>0</v>
      </c>
      <c r="H63" s="38" t="e">
        <f>(C63-G63)/G63</f>
        <v>#DIV/0!</v>
      </c>
    </row>
    <row r="64" spans="2:9" x14ac:dyDescent="0.25">
      <c r="B64" s="22" t="s">
        <v>19</v>
      </c>
      <c r="C64" s="16">
        <v>0</v>
      </c>
      <c r="D64" s="16">
        <v>0</v>
      </c>
      <c r="E64" s="48">
        <f>C64-D64</f>
        <v>0</v>
      </c>
      <c r="G64" s="15">
        <v>0</v>
      </c>
      <c r="H64" s="48">
        <f>C64-G64</f>
        <v>0</v>
      </c>
    </row>
    <row r="65" spans="2:9" x14ac:dyDescent="0.25">
      <c r="B65" s="22" t="s">
        <v>20</v>
      </c>
      <c r="C65" s="29" t="e">
        <f>C63/C64</f>
        <v>#DIV/0!</v>
      </c>
      <c r="D65" s="29" t="e">
        <f>D63/D64</f>
        <v>#DIV/0!</v>
      </c>
      <c r="E65" s="38" t="e">
        <f>(C65-D65)/D65</f>
        <v>#DIV/0!</v>
      </c>
      <c r="G65" s="29" t="e">
        <f>G63/G64</f>
        <v>#DIV/0!</v>
      </c>
      <c r="H65" s="38" t="e">
        <f>(C65-G65)/G65</f>
        <v>#DIV/0!</v>
      </c>
      <c r="I65" s="2"/>
    </row>
    <row r="66" spans="2:9" x14ac:dyDescent="0.25">
      <c r="B66" s="21"/>
      <c r="C66" s="26"/>
      <c r="D66" s="26"/>
      <c r="E66" s="26"/>
      <c r="G66" s="26"/>
      <c r="H66" s="26"/>
    </row>
    <row r="67" spans="2:9" x14ac:dyDescent="0.25">
      <c r="B67" s="5" t="s">
        <v>76</v>
      </c>
      <c r="C67" s="35" t="str">
        <f>$C$9</f>
        <v>Jun 2016</v>
      </c>
      <c r="D67" s="35" t="str">
        <f>$D$9</f>
        <v>Jun 2015</v>
      </c>
      <c r="E67" s="35" t="s">
        <v>16</v>
      </c>
      <c r="F67" s="2"/>
      <c r="G67" s="35" t="str">
        <f>$G$9</f>
        <v>May 2016</v>
      </c>
      <c r="H67" s="35" t="s">
        <v>16</v>
      </c>
    </row>
    <row r="68" spans="2:9" x14ac:dyDescent="0.25">
      <c r="B68" s="22" t="s">
        <v>17</v>
      </c>
      <c r="C68" s="14">
        <v>0</v>
      </c>
      <c r="D68" s="14">
        <v>0</v>
      </c>
      <c r="E68" s="38" t="e">
        <f>(C68-D68)/D68</f>
        <v>#DIV/0!</v>
      </c>
      <c r="G68" s="14">
        <v>0</v>
      </c>
      <c r="H68" s="38" t="e">
        <f>(C68-G68)/G68</f>
        <v>#DIV/0!</v>
      </c>
    </row>
    <row r="69" spans="2:9" x14ac:dyDescent="0.25">
      <c r="B69" s="22" t="s">
        <v>19</v>
      </c>
      <c r="C69" s="16">
        <v>0</v>
      </c>
      <c r="D69" s="16">
        <v>0</v>
      </c>
      <c r="E69" s="48">
        <f>C69-D69</f>
        <v>0</v>
      </c>
      <c r="G69" s="15">
        <v>0</v>
      </c>
      <c r="H69" s="48">
        <f>C69-G69</f>
        <v>0</v>
      </c>
    </row>
    <row r="70" spans="2:9" x14ac:dyDescent="0.25">
      <c r="B70" s="22" t="s">
        <v>20</v>
      </c>
      <c r="C70" s="29" t="e">
        <f>C68/C69</f>
        <v>#DIV/0!</v>
      </c>
      <c r="D70" s="29" t="e">
        <f>D68/D69</f>
        <v>#DIV/0!</v>
      </c>
      <c r="E70" s="38" t="e">
        <f>(C70-D70)/D70</f>
        <v>#DIV/0!</v>
      </c>
      <c r="G70" s="29" t="e">
        <f>G68/G69</f>
        <v>#DIV/0!</v>
      </c>
      <c r="H70" s="38" t="e">
        <f>(C70-G70)/G70</f>
        <v>#DIV/0!</v>
      </c>
    </row>
    <row r="71" spans="2:9" x14ac:dyDescent="0.25">
      <c r="B71" s="21"/>
      <c r="C71" s="26"/>
      <c r="D71" s="26"/>
      <c r="E71" s="26"/>
      <c r="G71" s="26"/>
      <c r="H71" s="26"/>
    </row>
    <row r="72" spans="2:9" x14ac:dyDescent="0.25">
      <c r="B72" s="5" t="s">
        <v>77</v>
      </c>
      <c r="C72" s="35" t="str">
        <f>$C$9</f>
        <v>Jun 2016</v>
      </c>
      <c r="D72" s="35" t="str">
        <f>$D$9</f>
        <v>Jun 2015</v>
      </c>
      <c r="E72" s="35" t="s">
        <v>16</v>
      </c>
      <c r="F72" s="2"/>
      <c r="G72" s="35" t="str">
        <f>$G$9</f>
        <v>May 2016</v>
      </c>
      <c r="H72" s="35" t="s">
        <v>16</v>
      </c>
    </row>
    <row r="73" spans="2:9" x14ac:dyDescent="0.25">
      <c r="B73" s="22" t="s">
        <v>17</v>
      </c>
      <c r="C73" s="14">
        <v>0</v>
      </c>
      <c r="D73" s="14">
        <v>0</v>
      </c>
      <c r="E73" s="38" t="e">
        <f>(C73-D73)/D73</f>
        <v>#DIV/0!</v>
      </c>
      <c r="G73" s="14">
        <v>0</v>
      </c>
      <c r="H73" s="38" t="e">
        <f>(C73-G73)/G73</f>
        <v>#DIV/0!</v>
      </c>
    </row>
    <row r="74" spans="2:9" x14ac:dyDescent="0.25">
      <c r="B74" s="22" t="s">
        <v>19</v>
      </c>
      <c r="C74" s="16">
        <v>0</v>
      </c>
      <c r="D74" s="16">
        <v>0</v>
      </c>
      <c r="E74" s="48">
        <f>C74-D74</f>
        <v>0</v>
      </c>
      <c r="G74" s="15">
        <v>0</v>
      </c>
      <c r="H74" s="48">
        <f>C74-G74</f>
        <v>0</v>
      </c>
    </row>
    <row r="75" spans="2:9" x14ac:dyDescent="0.25">
      <c r="B75" s="22" t="s">
        <v>20</v>
      </c>
      <c r="C75" s="29" t="e">
        <f>C73/C74</f>
        <v>#DIV/0!</v>
      </c>
      <c r="D75" s="29" t="e">
        <f>D73/D74</f>
        <v>#DIV/0!</v>
      </c>
      <c r="E75" s="38" t="e">
        <f>(C75-D75)/D75</f>
        <v>#DIV/0!</v>
      </c>
      <c r="G75" s="29" t="e">
        <f>G73/G74</f>
        <v>#DIV/0!</v>
      </c>
      <c r="H75" s="38" t="e">
        <f>(C75-G75)/G75</f>
        <v>#DIV/0!</v>
      </c>
    </row>
    <row r="76" spans="2:9" x14ac:dyDescent="0.25">
      <c r="B76" s="21"/>
      <c r="C76" s="26"/>
      <c r="D76" s="26"/>
      <c r="E76" s="26"/>
      <c r="G76" s="26"/>
      <c r="H76" s="26"/>
    </row>
    <row r="77" spans="2:9" x14ac:dyDescent="0.25">
      <c r="B77" s="5" t="s">
        <v>78</v>
      </c>
      <c r="C77" s="35" t="str">
        <f>$C$9</f>
        <v>Jun 2016</v>
      </c>
      <c r="D77" s="35" t="str">
        <f>$D$9</f>
        <v>Jun 2015</v>
      </c>
      <c r="E77" s="35" t="s">
        <v>16</v>
      </c>
      <c r="F77" s="2"/>
      <c r="G77" s="35" t="str">
        <f>$G$9</f>
        <v>May 2016</v>
      </c>
      <c r="H77" s="35" t="s">
        <v>16</v>
      </c>
    </row>
    <row r="78" spans="2:9" x14ac:dyDescent="0.25">
      <c r="B78" s="22" t="s">
        <v>17</v>
      </c>
      <c r="C78" s="14">
        <v>0</v>
      </c>
      <c r="D78" s="14">
        <v>0</v>
      </c>
      <c r="E78" s="38" t="e">
        <f>(C78-D78)/D78</f>
        <v>#DIV/0!</v>
      </c>
      <c r="G78" s="14">
        <v>0</v>
      </c>
      <c r="H78" s="38" t="e">
        <f>(C78-G78)/G78</f>
        <v>#DIV/0!</v>
      </c>
    </row>
    <row r="79" spans="2:9" x14ac:dyDescent="0.25">
      <c r="B79" s="22" t="s">
        <v>19</v>
      </c>
      <c r="C79" s="16">
        <v>0</v>
      </c>
      <c r="D79" s="16">
        <v>0</v>
      </c>
      <c r="E79" s="48">
        <f>C79-D79</f>
        <v>0</v>
      </c>
      <c r="G79" s="15">
        <v>0</v>
      </c>
      <c r="H79" s="48">
        <f>C79-G79</f>
        <v>0</v>
      </c>
    </row>
    <row r="80" spans="2:9" x14ac:dyDescent="0.25">
      <c r="B80" s="22" t="s">
        <v>20</v>
      </c>
      <c r="C80" s="29" t="e">
        <f>C78/C79</f>
        <v>#DIV/0!</v>
      </c>
      <c r="D80" s="29" t="e">
        <f>D78/D79</f>
        <v>#DIV/0!</v>
      </c>
      <c r="E80" s="38" t="e">
        <f>(C80-D80)/D80</f>
        <v>#DIV/0!</v>
      </c>
      <c r="G80" s="29" t="e">
        <f>G78/G79</f>
        <v>#DIV/0!</v>
      </c>
      <c r="H80" s="38" t="e">
        <f>(C80-G80)/G80</f>
        <v>#DIV/0!</v>
      </c>
    </row>
  </sheetData>
  <sheetProtection selectLockedCells="1"/>
  <mergeCells count="8">
    <mergeCell ref="G61:H61"/>
    <mergeCell ref="B32:C32"/>
    <mergeCell ref="E32:G32"/>
    <mergeCell ref="C8:E8"/>
    <mergeCell ref="G8:H8"/>
    <mergeCell ref="B17:H17"/>
    <mergeCell ref="B40:E40"/>
    <mergeCell ref="B60:C60"/>
  </mergeCells>
  <dataValidations count="1">
    <dataValidation type="list" showInputMessage="1" showErrorMessage="1" sqref="D5">
      <formula1>Months</formula1>
    </dataValidation>
  </dataValidations>
  <printOptions horizontalCentered="1"/>
  <pageMargins left="0.25" right="0.25" top="0.75" bottom="0.75" header="0.3" footer="0.3"/>
  <pageSetup fitToHeight="2" orientation="portrait" r:id="rId1"/>
  <headerFooter>
    <oddHeader>&amp;C&amp;"Arial,Bold"&amp;12Month-End Report</oddHeader>
    <oddFooter>&amp;L&amp;9 1140 R2016AUG&amp;C&amp;9Page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</vt:lpstr>
      <vt:lpstr>End of Month Report</vt:lpstr>
      <vt:lpstr>MonthNums</vt:lpstr>
      <vt:lpstr>Months</vt:lpstr>
      <vt:lpstr>'End of Month Report'!Print_Area</vt:lpstr>
      <vt:lpstr>'End of Month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Kristine Smith</cp:lastModifiedBy>
  <cp:lastPrinted>2016-08-15T23:46:54Z</cp:lastPrinted>
  <dcterms:created xsi:type="dcterms:W3CDTF">2010-04-13T17:43:38Z</dcterms:created>
  <dcterms:modified xsi:type="dcterms:W3CDTF">2018-01-05T19:51:58Z</dcterms:modified>
</cp:coreProperties>
</file>